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psk12mt-my.sharepoint.com/personal/talong_mcps_k12_mt_us/Documents/Desktop/ESSER Webpage Content/"/>
    </mc:Choice>
  </mc:AlternateContent>
  <xr:revisionPtr revIDLastSave="0" documentId="8_{4ABFA6F4-85B3-4C0C-86DF-CEBB4AB6BF16}" xr6:coauthVersionLast="36" xr6:coauthVersionMax="36" xr10:uidLastSave="{00000000-0000-0000-0000-000000000000}"/>
  <bookViews>
    <workbookView xWindow="0" yWindow="0" windowWidth="28800" windowHeight="11925" xr2:uid="{35E1B047-DC6A-4170-9527-20BF2F1EEE4D}"/>
  </bookViews>
  <sheets>
    <sheet name="ESSER as of 8-31-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D41" i="1"/>
  <c r="C41" i="1"/>
  <c r="B41" i="1"/>
  <c r="I40" i="1"/>
  <c r="L40" i="1" s="1"/>
  <c r="I39" i="1"/>
  <c r="I38" i="1"/>
  <c r="I37" i="1"/>
  <c r="L37" i="1" s="1"/>
  <c r="L36" i="1"/>
  <c r="I36" i="1"/>
  <c r="I35" i="1"/>
  <c r="I41" i="1" s="1"/>
  <c r="I34" i="1"/>
  <c r="H33" i="1"/>
  <c r="H43" i="1" s="1"/>
  <c r="G33" i="1"/>
  <c r="F33" i="1"/>
  <c r="F43" i="1" s="1"/>
  <c r="E33" i="1"/>
  <c r="E43" i="1" s="1"/>
  <c r="D33" i="1"/>
  <c r="D43" i="1" s="1"/>
  <c r="C33" i="1"/>
  <c r="B33" i="1"/>
  <c r="B43" i="1" s="1"/>
  <c r="L32" i="1"/>
  <c r="I31" i="1"/>
  <c r="I30" i="1"/>
  <c r="K18" i="1"/>
  <c r="J18" i="1"/>
  <c r="I18" i="1"/>
  <c r="H18" i="1"/>
  <c r="G18" i="1"/>
  <c r="F18" i="1"/>
  <c r="E18" i="1"/>
  <c r="D18" i="1"/>
  <c r="D20" i="1" s="1"/>
  <c r="C18" i="1"/>
  <c r="B18" i="1"/>
  <c r="L17" i="1"/>
  <c r="L16" i="1"/>
  <c r="L39" i="1" s="1"/>
  <c r="L15" i="1"/>
  <c r="L38" i="1" s="1"/>
  <c r="L14" i="1"/>
  <c r="L13" i="1"/>
  <c r="L12" i="1"/>
  <c r="L18" i="1" s="1"/>
  <c r="L11" i="1"/>
  <c r="L34" i="1" s="1"/>
  <c r="K10" i="1"/>
  <c r="K20" i="1" s="1"/>
  <c r="J10" i="1"/>
  <c r="J20" i="1" s="1"/>
  <c r="I10" i="1"/>
  <c r="I20" i="1" s="1"/>
  <c r="H10" i="1"/>
  <c r="H20" i="1" s="1"/>
  <c r="G10" i="1"/>
  <c r="G20" i="1" s="1"/>
  <c r="F10" i="1"/>
  <c r="F20" i="1" s="1"/>
  <c r="E10" i="1"/>
  <c r="E20" i="1" s="1"/>
  <c r="D10" i="1"/>
  <c r="C10" i="1"/>
  <c r="C20" i="1" s="1"/>
  <c r="B10" i="1"/>
  <c r="B20" i="1" s="1"/>
  <c r="L8" i="1"/>
  <c r="L31" i="1" s="1"/>
  <c r="L7" i="1"/>
  <c r="I33" i="1" l="1"/>
  <c r="L10" i="1"/>
  <c r="L20" i="1" s="1"/>
  <c r="L30" i="1"/>
  <c r="C43" i="1"/>
  <c r="G43" i="1"/>
  <c r="I43" i="1"/>
  <c r="L41" i="1"/>
  <c r="L35" i="1"/>
  <c r="L33" i="1" l="1"/>
  <c r="L43" i="1"/>
</calcChain>
</file>

<file path=xl/sharedStrings.xml><?xml version="1.0" encoding="utf-8"?>
<sst xmlns="http://schemas.openxmlformats.org/spreadsheetml/2006/main" count="100" uniqueCount="35">
  <si>
    <t>Summary of ESSER and CRF Allocations Through September 15, 2023</t>
  </si>
  <si>
    <t>HIGH SCHOOL DISTRICT</t>
  </si>
  <si>
    <t>HS</t>
  </si>
  <si>
    <t>CRF</t>
  </si>
  <si>
    <t>ESSER 1</t>
  </si>
  <si>
    <t>ESSER 2</t>
  </si>
  <si>
    <t>ESSER 3</t>
  </si>
  <si>
    <t>Total</t>
  </si>
  <si>
    <t>Base</t>
  </si>
  <si>
    <t>Related Services</t>
  </si>
  <si>
    <t>Supplemental</t>
  </si>
  <si>
    <t>Special Needs</t>
  </si>
  <si>
    <t>Supplemntal Targeted</t>
  </si>
  <si>
    <t>Supplmental</t>
  </si>
  <si>
    <t>Lost Instr Time</t>
  </si>
  <si>
    <t>Must be Expended by:</t>
  </si>
  <si>
    <t>Original Budget</t>
  </si>
  <si>
    <t>Amendment/2nd allocation</t>
  </si>
  <si>
    <t>Allocation for private schools</t>
  </si>
  <si>
    <t>Adjusted Budget</t>
  </si>
  <si>
    <t>Current Expended</t>
  </si>
  <si>
    <t>Current Encumbrances</t>
  </si>
  <si>
    <t>Current Adjustment</t>
  </si>
  <si>
    <t>Exp Adjs to next batch Fed funds</t>
  </si>
  <si>
    <t>Est'd adj for June checks</t>
  </si>
  <si>
    <t>Final Check Estimate</t>
  </si>
  <si>
    <t>Total Projected Exps/Encs 8/31/2023</t>
  </si>
  <si>
    <t>Budget Balance 8/31/2023</t>
  </si>
  <si>
    <t>ELEMENTARY DISTRICT</t>
  </si>
  <si>
    <t>Elem</t>
  </si>
  <si>
    <t>COMBINED DISTRICTS</t>
  </si>
  <si>
    <t>Combined</t>
  </si>
  <si>
    <t>Elem &amp; HS</t>
  </si>
  <si>
    <t>Loss Instr 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</si>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</sst>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2" borderId="7" xfId="1" applyNumberFormat="1" applyFont="1" applyFill="1" applyBorder="1"/>
    <xf numFmtId="0" fontId="0" fillId="0" borderId="0" xfId="0" applyBorder="1"/>
    <xf numFmtId="164" fontId="0" fillId="0" borderId="11" xfId="1" applyNumberFormat="1" applyFont="1" applyBorder="1"/>
    <xf numFmtId="164" fontId="0" fillId="3" borderId="12" xfId="1" applyNumberFormat="1" applyFont="1" applyFill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2" borderId="14" xfId="1" applyNumberFormat="1" applyFont="1" applyFill="1" applyBorder="1"/>
    <xf numFmtId="164" fontId="0" fillId="0" borderId="15" xfId="1" applyNumberFormat="1" applyFont="1" applyBorder="1"/>
    <xf numFmtId="164" fontId="0" fillId="0" borderId="9" xfId="1" applyNumberFormat="1" applyFont="1" applyFill="1" applyBorder="1"/>
    <xf numFmtId="0" fontId="0" fillId="0" borderId="0" xfId="0" applyFill="1"/>
    <xf numFmtId="164" fontId="0" fillId="0" borderId="8" xfId="1" applyNumberFormat="1" applyFont="1" applyFill="1" applyBorder="1"/>
    <xf numFmtId="164" fontId="0" fillId="0" borderId="10" xfId="1" applyNumberFormat="1" applyFont="1" applyFill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2" borderId="19" xfId="1" applyNumberFormat="1" applyFont="1" applyFill="1" applyBorder="1"/>
    <xf numFmtId="164" fontId="2" fillId="2" borderId="21" xfId="1" applyNumberFormat="1" applyFont="1" applyFill="1" applyBorder="1" applyAlignment="1">
      <alignment horizontal="center"/>
    </xf>
    <xf numFmtId="164" fontId="0" fillId="2" borderId="2" xfId="1" applyNumberFormat="1" applyFont="1" applyFill="1" applyBorder="1"/>
    <xf numFmtId="164" fontId="0" fillId="4" borderId="9" xfId="1" applyNumberFormat="1" applyFont="1" applyFill="1" applyBorder="1"/>
    <xf numFmtId="164" fontId="0" fillId="2" borderId="22" xfId="1" applyNumberFormat="1" applyFont="1" applyFill="1" applyBorder="1"/>
    <xf numFmtId="0" fontId="0" fillId="0" borderId="0" xfId="0" applyAlignment="1">
      <alignment horizontal="left"/>
    </xf>
    <xf numFmtId="164" fontId="0" fillId="0" borderId="23" xfId="1" applyNumberFormat="1" applyFont="1" applyBorder="1"/>
    <xf numFmtId="164" fontId="0" fillId="2" borderId="24" xfId="1" applyNumberFormat="1" applyFont="1" applyFill="1" applyBorder="1"/>
    <xf numFmtId="164" fontId="0" fillId="2" borderId="25" xfId="1" applyNumberFormat="1" applyFont="1" applyFill="1" applyBorder="1"/>
    <xf numFmtId="164" fontId="0" fillId="2" borderId="3" xfId="1" applyNumberFormat="1" applyFont="1" applyFill="1" applyBorder="1"/>
    <xf numFmtId="0" fontId="0" fillId="0" borderId="20" xfId="0" applyBorder="1" applyAlignment="1"/>
    <xf numFmtId="0" fontId="0" fillId="0" borderId="7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D002B-4CC2-4F59-95D1-6218E53CADC4}">
  <dimension ref="A1:M43"/>
  <sheetViews>
    <sheetView tabSelected="1" view="pageLayout" topLeftCell="A21" zoomScaleNormal="100" workbookViewId="0">
      <selection activeCell="J25" sqref="J25:K43"/>
    </sheetView>
  </sheetViews>
  <sheetFormatPr defaultRowHeight="15" x14ac:dyDescent="0.25"/>
  <cols>
    <col min="1" max="1" width="33.5703125" customWidth="1"/>
    <col min="2" max="3" width="10.5703125" bestFit="1" customWidth="1"/>
    <col min="4" max="4" width="15.7109375" bestFit="1" customWidth="1"/>
    <col min="5" max="5" width="10.5703125" bestFit="1" customWidth="1"/>
    <col min="6" max="7" width="13.5703125" bestFit="1" customWidth="1"/>
    <col min="8" max="8" width="20.85546875" bestFit="1" customWidth="1"/>
    <col min="9" max="9" width="11.5703125" bestFit="1" customWidth="1"/>
    <col min="10" max="10" width="12.28515625" bestFit="1" customWidth="1"/>
    <col min="11" max="11" width="22" customWidth="1"/>
    <col min="12" max="12" width="11.5703125" bestFit="1" customWidth="1"/>
  </cols>
  <sheetData>
    <row r="1" spans="1:13" x14ac:dyDescent="0.25">
      <c r="A1" s="1" t="s">
        <v>1</v>
      </c>
      <c r="B1" s="2" t="s">
        <v>2</v>
      </c>
      <c r="C1" s="2" t="s">
        <v>2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3" t="s">
        <v>2</v>
      </c>
      <c r="M1" s="5" t="s">
        <v>0</v>
      </c>
    </row>
    <row r="2" spans="1:13" x14ac:dyDescent="0.25">
      <c r="B2" s="4">
        <v>22185</v>
      </c>
      <c r="C2" s="4">
        <v>22080</v>
      </c>
      <c r="D2" s="4">
        <v>22081</v>
      </c>
      <c r="E2" s="4">
        <v>22186</v>
      </c>
      <c r="F2" s="5">
        <v>22190</v>
      </c>
      <c r="G2" s="5">
        <v>22191</v>
      </c>
      <c r="H2" s="5">
        <v>22193</v>
      </c>
      <c r="I2" s="4">
        <v>22192</v>
      </c>
      <c r="J2" s="5">
        <v>22188</v>
      </c>
      <c r="K2" s="5">
        <v>22187</v>
      </c>
      <c r="L2" s="6"/>
    </row>
    <row r="3" spans="1:13" x14ac:dyDescent="0.25">
      <c r="B3" s="4" t="s">
        <v>3</v>
      </c>
      <c r="C3" s="4" t="s">
        <v>4</v>
      </c>
      <c r="D3" s="4" t="s">
        <v>4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6</v>
      </c>
      <c r="J3" s="5" t="s">
        <v>6</v>
      </c>
      <c r="K3" s="5" t="s">
        <v>6</v>
      </c>
      <c r="L3" s="7" t="s">
        <v>7</v>
      </c>
    </row>
    <row r="4" spans="1:13" x14ac:dyDescent="0.25">
      <c r="A4" s="1"/>
      <c r="B4" s="4"/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12</v>
      </c>
      <c r="I4" s="4" t="s">
        <v>8</v>
      </c>
      <c r="J4" s="4" t="s">
        <v>13</v>
      </c>
      <c r="K4" s="4" t="s">
        <v>14</v>
      </c>
      <c r="L4" s="7"/>
    </row>
    <row r="5" spans="1:13" ht="15.75" thickBot="1" x14ac:dyDescent="0.3">
      <c r="A5" s="1" t="s">
        <v>15</v>
      </c>
      <c r="B5" s="8"/>
      <c r="C5" s="9">
        <v>44834</v>
      </c>
      <c r="D5" s="9">
        <v>44834</v>
      </c>
      <c r="E5" s="10">
        <v>45199</v>
      </c>
      <c r="F5" s="10">
        <v>45199</v>
      </c>
      <c r="G5" s="10">
        <v>45199</v>
      </c>
      <c r="H5" s="10"/>
      <c r="I5" s="8"/>
      <c r="J5" s="8"/>
      <c r="K5" s="8"/>
      <c r="L5" s="11"/>
    </row>
    <row r="6" spans="1:13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  <c r="L6" s="15"/>
    </row>
    <row r="7" spans="1:13" x14ac:dyDescent="0.25">
      <c r="A7" t="s">
        <v>16</v>
      </c>
      <c r="B7" s="16">
        <v>1563744</v>
      </c>
      <c r="C7" s="17">
        <v>781016</v>
      </c>
      <c r="D7" s="17">
        <v>185625</v>
      </c>
      <c r="E7" s="17">
        <v>2848674</v>
      </c>
      <c r="F7" s="17">
        <v>113740</v>
      </c>
      <c r="G7" s="17">
        <v>62381</v>
      </c>
      <c r="H7" s="17">
        <v>135446</v>
      </c>
      <c r="I7" s="17">
        <v>5120494</v>
      </c>
      <c r="J7" s="17">
        <v>113740</v>
      </c>
      <c r="K7" s="18">
        <v>1280124</v>
      </c>
      <c r="L7" s="19">
        <f>SUM(B7:K7)</f>
        <v>12204984</v>
      </c>
    </row>
    <row r="8" spans="1:13" x14ac:dyDescent="0.25">
      <c r="A8" t="s">
        <v>17</v>
      </c>
      <c r="B8" s="16">
        <v>296788</v>
      </c>
      <c r="C8" s="17"/>
      <c r="D8" s="17"/>
      <c r="E8" s="17"/>
      <c r="F8" s="17"/>
      <c r="G8" s="17"/>
      <c r="H8" s="17"/>
      <c r="I8" s="17"/>
      <c r="J8" s="17"/>
      <c r="K8" s="18"/>
      <c r="L8" s="19">
        <f t="shared" ref="L8:L17" si="0">SUM(B8:I8)</f>
        <v>296788</v>
      </c>
    </row>
    <row r="9" spans="1:13" x14ac:dyDescent="0.25">
      <c r="A9" s="20" t="s">
        <v>18</v>
      </c>
      <c r="B9" s="21"/>
      <c r="C9" s="22"/>
      <c r="D9" s="23"/>
      <c r="E9" s="17"/>
      <c r="F9" s="17"/>
      <c r="G9" s="17"/>
      <c r="H9" s="17"/>
      <c r="I9" s="23"/>
      <c r="J9" s="23"/>
      <c r="K9" s="24"/>
      <c r="L9" s="25"/>
    </row>
    <row r="10" spans="1:13" x14ac:dyDescent="0.25">
      <c r="A10" t="s">
        <v>19</v>
      </c>
      <c r="B10" s="16">
        <f>SUM(B7:B8)</f>
        <v>1860532</v>
      </c>
      <c r="C10" s="17">
        <f>SUM(C7:C8)</f>
        <v>781016</v>
      </c>
      <c r="D10" s="17">
        <f>SUM(D7:D9)</f>
        <v>185625</v>
      </c>
      <c r="E10" s="26">
        <f>SUM(E7:E8)</f>
        <v>2848674</v>
      </c>
      <c r="F10" s="26">
        <f>SUM(F7:F9)</f>
        <v>113740</v>
      </c>
      <c r="G10" s="26">
        <f t="shared" ref="G10" si="1">SUM(G7:G8)</f>
        <v>62381</v>
      </c>
      <c r="H10" s="26">
        <f>SUM(H7:H9)</f>
        <v>135446</v>
      </c>
      <c r="I10" s="17">
        <f t="shared" ref="I10" si="2">SUM(I7:I9)</f>
        <v>5120494</v>
      </c>
      <c r="J10" s="17">
        <f t="shared" ref="J10" si="3">SUM(J7:J8)</f>
        <v>113740</v>
      </c>
      <c r="K10" s="18">
        <f t="shared" ref="K10" si="4">SUM(K7:K9)</f>
        <v>1280124</v>
      </c>
      <c r="L10" s="19">
        <f>SUM(L7:L8)</f>
        <v>12501772</v>
      </c>
    </row>
    <row r="11" spans="1:13" x14ac:dyDescent="0.25">
      <c r="B11" s="16"/>
      <c r="C11" s="17"/>
      <c r="D11" s="17"/>
      <c r="E11" s="17"/>
      <c r="F11" s="17"/>
      <c r="G11" s="17"/>
      <c r="H11" s="17"/>
      <c r="I11" s="17"/>
      <c r="J11" s="17"/>
      <c r="K11" s="18"/>
      <c r="L11" s="19">
        <f t="shared" si="0"/>
        <v>0</v>
      </c>
    </row>
    <row r="12" spans="1:13" x14ac:dyDescent="0.25">
      <c r="A12" t="s">
        <v>20</v>
      </c>
      <c r="B12" s="16">
        <v>1837569.34</v>
      </c>
      <c r="C12" s="27">
        <v>781015.54</v>
      </c>
      <c r="D12" s="17">
        <v>185651</v>
      </c>
      <c r="E12" s="27">
        <v>2805171.17</v>
      </c>
      <c r="F12" s="17">
        <v>110384</v>
      </c>
      <c r="G12" s="17">
        <v>15850.17</v>
      </c>
      <c r="H12" s="17">
        <v>105633.05</v>
      </c>
      <c r="I12" s="17">
        <v>4365859.71</v>
      </c>
      <c r="J12" s="17">
        <v>0</v>
      </c>
      <c r="K12" s="18">
        <v>458216.22</v>
      </c>
      <c r="L12" s="19">
        <f>SUM(B12:K12)</f>
        <v>10665350.200000001</v>
      </c>
    </row>
    <row r="13" spans="1:13" x14ac:dyDescent="0.25">
      <c r="A13" t="s">
        <v>21</v>
      </c>
      <c r="B13" s="16"/>
      <c r="C13" s="27"/>
      <c r="D13" s="17"/>
      <c r="E13" s="27">
        <v>20257.14</v>
      </c>
      <c r="F13" s="17"/>
      <c r="G13" s="17">
        <v>716.69</v>
      </c>
      <c r="H13" s="17"/>
      <c r="I13" s="17"/>
      <c r="J13" s="17"/>
      <c r="K13" s="18"/>
      <c r="L13" s="19">
        <f t="shared" si="0"/>
        <v>20973.829999999998</v>
      </c>
    </row>
    <row r="14" spans="1:13" x14ac:dyDescent="0.25">
      <c r="A14" t="s">
        <v>22</v>
      </c>
      <c r="B14" s="16"/>
      <c r="C14" s="27"/>
      <c r="D14" s="17"/>
      <c r="E14" s="27"/>
      <c r="F14" s="17"/>
      <c r="G14" s="17"/>
      <c r="H14" s="17"/>
      <c r="I14" s="17"/>
      <c r="J14" s="17"/>
      <c r="K14" s="18"/>
      <c r="L14" s="19">
        <f t="shared" si="0"/>
        <v>0</v>
      </c>
    </row>
    <row r="15" spans="1:13" x14ac:dyDescent="0.25">
      <c r="A15" s="28" t="s">
        <v>23</v>
      </c>
      <c r="B15" s="29">
        <v>22963</v>
      </c>
      <c r="C15" s="27"/>
      <c r="D15" s="27"/>
      <c r="E15" s="27"/>
      <c r="F15" s="27"/>
      <c r="G15" s="27"/>
      <c r="H15" s="27"/>
      <c r="I15" s="27"/>
      <c r="J15" s="27"/>
      <c r="K15" s="30"/>
      <c r="L15" s="19">
        <f t="shared" si="0"/>
        <v>22963</v>
      </c>
    </row>
    <row r="16" spans="1:13" x14ac:dyDescent="0.25">
      <c r="A16" s="28" t="s">
        <v>24</v>
      </c>
      <c r="B16" s="29"/>
      <c r="C16" s="27"/>
      <c r="D16" s="27"/>
      <c r="E16" s="27"/>
      <c r="F16" s="27"/>
      <c r="G16" s="27"/>
      <c r="H16" s="27"/>
      <c r="I16" s="27"/>
      <c r="J16" s="27"/>
      <c r="K16" s="30"/>
      <c r="L16" s="19">
        <f t="shared" si="0"/>
        <v>0</v>
      </c>
    </row>
    <row r="17" spans="1:12" ht="15.75" thickBot="1" x14ac:dyDescent="0.3">
      <c r="A17" t="s">
        <v>25</v>
      </c>
      <c r="B17" s="21"/>
      <c r="C17" s="23"/>
      <c r="D17" s="23"/>
      <c r="E17" s="31"/>
      <c r="F17" s="31"/>
      <c r="G17" s="31"/>
      <c r="H17" s="31"/>
      <c r="I17" s="23"/>
      <c r="J17" s="23"/>
      <c r="K17" s="24"/>
      <c r="L17" s="25">
        <f t="shared" si="0"/>
        <v>0</v>
      </c>
    </row>
    <row r="18" spans="1:12" x14ac:dyDescent="0.25">
      <c r="A18" t="s">
        <v>26</v>
      </c>
      <c r="B18" s="16">
        <f t="shared" ref="B18:L18" si="5">SUM(B12:B17)</f>
        <v>1860532.34</v>
      </c>
      <c r="C18" s="17">
        <f t="shared" si="5"/>
        <v>781015.54</v>
      </c>
      <c r="D18" s="17">
        <f>SUM(D12:D17)</f>
        <v>185651</v>
      </c>
      <c r="E18" s="17">
        <f t="shared" si="5"/>
        <v>2825428.31</v>
      </c>
      <c r="F18" s="17">
        <f t="shared" si="5"/>
        <v>110384</v>
      </c>
      <c r="G18" s="17">
        <f t="shared" si="5"/>
        <v>16566.86</v>
      </c>
      <c r="H18" s="17">
        <f>SUM(H12:H17)</f>
        <v>105633.05</v>
      </c>
      <c r="I18" s="17">
        <f t="shared" si="5"/>
        <v>4365859.71</v>
      </c>
      <c r="J18" s="17">
        <f t="shared" si="5"/>
        <v>0</v>
      </c>
      <c r="K18" s="18">
        <f t="shared" si="5"/>
        <v>458216.22</v>
      </c>
      <c r="L18" s="19">
        <f t="shared" si="5"/>
        <v>10709287.030000001</v>
      </c>
    </row>
    <row r="19" spans="1:12" x14ac:dyDescent="0.25">
      <c r="B19" s="16"/>
      <c r="C19" s="17"/>
      <c r="D19" s="17"/>
      <c r="E19" s="17"/>
      <c r="F19" s="17"/>
      <c r="G19" s="17"/>
      <c r="H19" s="17"/>
      <c r="I19" s="17"/>
      <c r="J19" s="17"/>
      <c r="K19" s="18"/>
      <c r="L19" s="19"/>
    </row>
    <row r="20" spans="1:12" ht="15.75" thickBot="1" x14ac:dyDescent="0.3">
      <c r="A20" t="s">
        <v>27</v>
      </c>
      <c r="B20" s="32">
        <f t="shared" ref="B20:L20" si="6">+B10-B18</f>
        <v>-0.34000000008381903</v>
      </c>
      <c r="C20" s="31">
        <f t="shared" si="6"/>
        <v>0.4599999999627471</v>
      </c>
      <c r="D20" s="31">
        <f>+D10-D18</f>
        <v>-26</v>
      </c>
      <c r="E20" s="31">
        <f t="shared" si="6"/>
        <v>23245.689999999944</v>
      </c>
      <c r="F20" s="31">
        <f t="shared" si="6"/>
        <v>3356</v>
      </c>
      <c r="G20" s="31">
        <f t="shared" si="6"/>
        <v>45814.14</v>
      </c>
      <c r="H20" s="31">
        <f>H10-H18</f>
        <v>29812.949999999997</v>
      </c>
      <c r="I20" s="31">
        <f t="shared" si="6"/>
        <v>754634.29</v>
      </c>
      <c r="J20" s="31">
        <f t="shared" si="6"/>
        <v>113740</v>
      </c>
      <c r="K20" s="33">
        <f t="shared" si="6"/>
        <v>821907.78</v>
      </c>
      <c r="L20" s="34">
        <f t="shared" si="6"/>
        <v>1792484.9699999988</v>
      </c>
    </row>
    <row r="23" spans="1:12" ht="15.75" thickBot="1" x14ac:dyDescent="0.3"/>
    <row r="24" spans="1:12" x14ac:dyDescent="0.25">
      <c r="A24" s="1" t="s">
        <v>28</v>
      </c>
      <c r="B24" s="2" t="s">
        <v>29</v>
      </c>
      <c r="C24" s="2" t="s">
        <v>29</v>
      </c>
      <c r="D24" s="2" t="s">
        <v>29</v>
      </c>
      <c r="E24" s="2" t="s">
        <v>29</v>
      </c>
      <c r="F24" s="2" t="s">
        <v>29</v>
      </c>
      <c r="G24" s="2" t="s">
        <v>29</v>
      </c>
      <c r="H24" s="2" t="s">
        <v>29</v>
      </c>
      <c r="I24" s="3" t="s">
        <v>29</v>
      </c>
      <c r="K24" s="1" t="s">
        <v>30</v>
      </c>
      <c r="L24" s="3" t="s">
        <v>31</v>
      </c>
    </row>
    <row r="25" spans="1:12" x14ac:dyDescent="0.25">
      <c r="B25" s="4">
        <v>12185</v>
      </c>
      <c r="C25" s="4">
        <v>12080</v>
      </c>
      <c r="D25" s="4">
        <v>22081</v>
      </c>
      <c r="E25" s="4">
        <v>12186</v>
      </c>
      <c r="F25" s="5">
        <v>12191</v>
      </c>
      <c r="G25" s="5">
        <v>12192</v>
      </c>
      <c r="H25" s="5">
        <v>12187</v>
      </c>
      <c r="I25" s="7"/>
      <c r="L25" s="7" t="s">
        <v>32</v>
      </c>
    </row>
    <row r="26" spans="1:12" x14ac:dyDescent="0.25">
      <c r="B26" s="4" t="s">
        <v>3</v>
      </c>
      <c r="C26" s="4" t="s">
        <v>4</v>
      </c>
      <c r="D26" s="4" t="s">
        <v>4</v>
      </c>
      <c r="E26" s="4" t="s">
        <v>5</v>
      </c>
      <c r="F26" s="4" t="s">
        <v>5</v>
      </c>
      <c r="G26" s="4" t="s">
        <v>6</v>
      </c>
      <c r="H26" s="4" t="s">
        <v>6</v>
      </c>
      <c r="I26" s="7" t="s">
        <v>7</v>
      </c>
      <c r="L26" s="7" t="s">
        <v>7</v>
      </c>
    </row>
    <row r="27" spans="1:12" x14ac:dyDescent="0.25">
      <c r="A27" s="1"/>
      <c r="B27" s="4"/>
      <c r="C27" s="4" t="s">
        <v>8</v>
      </c>
      <c r="D27" s="4" t="s">
        <v>9</v>
      </c>
      <c r="E27" s="4" t="s">
        <v>8</v>
      </c>
      <c r="F27" s="4" t="s">
        <v>11</v>
      </c>
      <c r="G27" s="4" t="s">
        <v>8</v>
      </c>
      <c r="H27" s="4" t="s">
        <v>33</v>
      </c>
      <c r="I27" s="7"/>
      <c r="L27" s="7"/>
    </row>
    <row r="28" spans="1:12" ht="15.75" thickBot="1" x14ac:dyDescent="0.3">
      <c r="A28" s="1" t="s">
        <v>15</v>
      </c>
      <c r="B28" s="8"/>
      <c r="C28" s="9">
        <v>44834</v>
      </c>
      <c r="D28" s="9">
        <v>44834</v>
      </c>
      <c r="E28" s="9">
        <v>45199</v>
      </c>
      <c r="F28" s="9">
        <v>45199</v>
      </c>
      <c r="G28" s="8"/>
      <c r="H28" s="8"/>
      <c r="I28" s="11"/>
      <c r="J28" s="44"/>
      <c r="K28" s="45"/>
      <c r="L28" s="11"/>
    </row>
    <row r="29" spans="1:12" x14ac:dyDescent="0.25">
      <c r="B29" s="12"/>
      <c r="C29" s="13"/>
      <c r="D29" s="13"/>
      <c r="E29" s="13"/>
      <c r="F29" s="13"/>
      <c r="G29" s="13"/>
      <c r="H29" s="13"/>
      <c r="I29" s="35"/>
      <c r="J29" s="44"/>
      <c r="K29" s="45"/>
      <c r="L29" s="36"/>
    </row>
    <row r="30" spans="1:12" x14ac:dyDescent="0.25">
      <c r="A30" t="s">
        <v>16</v>
      </c>
      <c r="B30" s="16">
        <v>2430583</v>
      </c>
      <c r="C30" s="17">
        <v>1528483</v>
      </c>
      <c r="D30" s="17"/>
      <c r="E30" s="37">
        <v>5592211</v>
      </c>
      <c r="F30" s="17">
        <v>143487</v>
      </c>
      <c r="G30" s="37">
        <v>10047449</v>
      </c>
      <c r="H30" s="17">
        <v>2511862</v>
      </c>
      <c r="I30" s="19">
        <f>SUM(B30:H30)</f>
        <v>22254075</v>
      </c>
      <c r="J30" s="44" t="s">
        <v>34</v>
      </c>
      <c r="K30" s="45"/>
      <c r="L30" s="36">
        <f t="shared" ref="L30:L41" si="7">I30+L7</f>
        <v>34459059</v>
      </c>
    </row>
    <row r="31" spans="1:12" x14ac:dyDescent="0.25">
      <c r="A31" t="s">
        <v>17</v>
      </c>
      <c r="B31" s="16">
        <v>461308</v>
      </c>
      <c r="C31" s="17"/>
      <c r="D31" s="17"/>
      <c r="E31" s="17"/>
      <c r="F31" s="17"/>
      <c r="G31" s="17"/>
      <c r="H31" s="17"/>
      <c r="I31" s="19">
        <f>SUM(B31:G31)</f>
        <v>461308</v>
      </c>
      <c r="J31" s="44" t="s">
        <v>34</v>
      </c>
      <c r="K31" s="45"/>
      <c r="L31" s="36">
        <f t="shared" si="7"/>
        <v>758096</v>
      </c>
    </row>
    <row r="32" spans="1:12" x14ac:dyDescent="0.25">
      <c r="A32" s="20" t="s">
        <v>18</v>
      </c>
      <c r="B32" s="21"/>
      <c r="C32" s="22"/>
      <c r="D32" s="23"/>
      <c r="E32" s="23"/>
      <c r="F32" s="23"/>
      <c r="G32" s="23"/>
      <c r="H32" s="23"/>
      <c r="I32" s="25"/>
      <c r="J32" s="44" t="s">
        <v>34</v>
      </c>
      <c r="K32" s="45"/>
      <c r="L32" s="38">
        <f t="shared" si="7"/>
        <v>0</v>
      </c>
    </row>
    <row r="33" spans="1:12" x14ac:dyDescent="0.25">
      <c r="A33" t="s">
        <v>19</v>
      </c>
      <c r="B33" s="16">
        <f>SUM(B30:B31)</f>
        <v>2891891</v>
      </c>
      <c r="C33" s="17">
        <f>SUM(C30:C31)</f>
        <v>1528483</v>
      </c>
      <c r="D33" s="17">
        <f>SUM(D30:D32)</f>
        <v>0</v>
      </c>
      <c r="E33" s="17">
        <f>SUM(E30:E31)</f>
        <v>5592211</v>
      </c>
      <c r="F33" s="17">
        <f>SUM(F30:F32)</f>
        <v>143487</v>
      </c>
      <c r="G33" s="17">
        <f>SUM(G30:G31)</f>
        <v>10047449</v>
      </c>
      <c r="H33" s="17">
        <f>SUM(H30:H32)</f>
        <v>2511862</v>
      </c>
      <c r="I33" s="19">
        <f>SUM(I30:I31)</f>
        <v>22715383</v>
      </c>
      <c r="J33" s="44" t="s">
        <v>34</v>
      </c>
      <c r="K33" s="45"/>
      <c r="L33" s="36">
        <f t="shared" si="7"/>
        <v>35217155</v>
      </c>
    </row>
    <row r="34" spans="1:12" x14ac:dyDescent="0.25">
      <c r="B34" s="16"/>
      <c r="C34" s="17"/>
      <c r="D34" s="17"/>
      <c r="E34" s="17"/>
      <c r="F34" s="17"/>
      <c r="G34" s="17"/>
      <c r="H34" s="17"/>
      <c r="I34" s="19">
        <f t="shared" ref="I34:I40" si="8">SUM(B34:G34)</f>
        <v>0</v>
      </c>
      <c r="J34" s="39" t="s">
        <v>34</v>
      </c>
      <c r="K34" s="39"/>
      <c r="L34" s="36">
        <f t="shared" si="7"/>
        <v>0</v>
      </c>
    </row>
    <row r="35" spans="1:12" x14ac:dyDescent="0.25">
      <c r="A35" t="s">
        <v>20</v>
      </c>
      <c r="B35" s="16">
        <v>3007510</v>
      </c>
      <c r="C35" s="27">
        <v>1528736.58</v>
      </c>
      <c r="D35" s="17"/>
      <c r="E35" s="27">
        <v>5460288.54</v>
      </c>
      <c r="F35" s="17">
        <v>104966.32</v>
      </c>
      <c r="G35" s="17">
        <v>6916311.9699999997</v>
      </c>
      <c r="H35" s="17">
        <v>2572465.7999999998</v>
      </c>
      <c r="I35" s="19">
        <f>SUM(B35:H35)</f>
        <v>19590279.210000001</v>
      </c>
      <c r="J35" s="44" t="s">
        <v>34</v>
      </c>
      <c r="K35" s="45"/>
      <c r="L35" s="36">
        <f t="shared" si="7"/>
        <v>30255629.410000004</v>
      </c>
    </row>
    <row r="36" spans="1:12" x14ac:dyDescent="0.25">
      <c r="A36" t="s">
        <v>21</v>
      </c>
      <c r="B36" s="16"/>
      <c r="C36" s="17"/>
      <c r="D36" s="17"/>
      <c r="E36" s="27">
        <v>30805.71</v>
      </c>
      <c r="F36" s="17">
        <v>6781.51</v>
      </c>
      <c r="G36" s="17">
        <v>87132.22</v>
      </c>
      <c r="H36" s="17">
        <v>10071.6</v>
      </c>
      <c r="I36" s="19">
        <f>SUM(B36:H36)</f>
        <v>134791.04000000001</v>
      </c>
      <c r="J36" s="44" t="s">
        <v>34</v>
      </c>
      <c r="K36" s="45"/>
      <c r="L36" s="36">
        <f t="shared" si="7"/>
        <v>155764.87</v>
      </c>
    </row>
    <row r="37" spans="1:12" x14ac:dyDescent="0.25">
      <c r="A37" t="s">
        <v>22</v>
      </c>
      <c r="B37" s="16"/>
      <c r="C37" s="17"/>
      <c r="D37" s="17"/>
      <c r="E37" s="27"/>
      <c r="F37" s="17"/>
      <c r="G37" s="17"/>
      <c r="H37" s="17"/>
      <c r="I37" s="19">
        <f t="shared" si="8"/>
        <v>0</v>
      </c>
      <c r="J37" s="44" t="s">
        <v>34</v>
      </c>
      <c r="K37" s="45"/>
      <c r="L37" s="36">
        <f t="shared" si="7"/>
        <v>0</v>
      </c>
    </row>
    <row r="38" spans="1:12" x14ac:dyDescent="0.25">
      <c r="A38" s="28" t="s">
        <v>23</v>
      </c>
      <c r="B38" s="29">
        <v>-115619</v>
      </c>
      <c r="C38" s="27"/>
      <c r="D38" s="27"/>
      <c r="E38" s="27"/>
      <c r="F38" s="27"/>
      <c r="G38" s="27"/>
      <c r="H38" s="27"/>
      <c r="I38" s="19">
        <f t="shared" si="8"/>
        <v>-115619</v>
      </c>
      <c r="J38" s="44" t="s">
        <v>34</v>
      </c>
      <c r="K38" s="45"/>
      <c r="L38" s="36">
        <f t="shared" si="7"/>
        <v>-92656</v>
      </c>
    </row>
    <row r="39" spans="1:12" x14ac:dyDescent="0.25">
      <c r="A39" s="28" t="s">
        <v>24</v>
      </c>
      <c r="B39" s="29"/>
      <c r="C39" s="27"/>
      <c r="D39" s="27"/>
      <c r="E39" s="27"/>
      <c r="F39" s="27"/>
      <c r="G39" s="27"/>
      <c r="H39" s="27"/>
      <c r="I39" s="19">
        <f t="shared" si="8"/>
        <v>0</v>
      </c>
      <c r="J39" s="44" t="s">
        <v>34</v>
      </c>
      <c r="K39" s="45"/>
      <c r="L39" s="36">
        <f t="shared" si="7"/>
        <v>0</v>
      </c>
    </row>
    <row r="40" spans="1:12" x14ac:dyDescent="0.25">
      <c r="A40" t="s">
        <v>25</v>
      </c>
      <c r="B40" s="16"/>
      <c r="C40" s="17"/>
      <c r="D40" s="17"/>
      <c r="E40" s="17"/>
      <c r="F40" s="17"/>
      <c r="G40" s="17"/>
      <c r="H40" s="17"/>
      <c r="I40" s="19">
        <f t="shared" si="8"/>
        <v>0</v>
      </c>
      <c r="J40" s="44" t="s">
        <v>34</v>
      </c>
      <c r="K40" s="45"/>
      <c r="L40" s="36">
        <f t="shared" si="7"/>
        <v>0</v>
      </c>
    </row>
    <row r="41" spans="1:12" x14ac:dyDescent="0.25">
      <c r="A41" t="s">
        <v>26</v>
      </c>
      <c r="B41" s="40">
        <f>SUM(B35:B40)</f>
        <v>2891891</v>
      </c>
      <c r="C41" s="26">
        <f t="shared" ref="C41:I41" si="9">SUM(C35:C40)</f>
        <v>1528736.58</v>
      </c>
      <c r="D41" s="26">
        <f>SUM(D35:D40)</f>
        <v>0</v>
      </c>
      <c r="E41" s="26">
        <f t="shared" si="9"/>
        <v>5491094.25</v>
      </c>
      <c r="F41" s="26">
        <f>SUM(F35:F40)</f>
        <v>111747.83</v>
      </c>
      <c r="G41" s="26">
        <f t="shared" si="9"/>
        <v>7003444.1899999995</v>
      </c>
      <c r="H41" s="26">
        <f>SUM(H35:H40)</f>
        <v>2582537.4</v>
      </c>
      <c r="I41" s="41">
        <f t="shared" si="9"/>
        <v>19609451.25</v>
      </c>
      <c r="J41" s="44" t="s">
        <v>34</v>
      </c>
      <c r="K41" s="45"/>
      <c r="L41" s="42">
        <f t="shared" si="7"/>
        <v>30318738.280000001</v>
      </c>
    </row>
    <row r="42" spans="1:12" x14ac:dyDescent="0.25">
      <c r="B42" s="16"/>
      <c r="C42" s="17"/>
      <c r="D42" s="17"/>
      <c r="E42" s="17"/>
      <c r="F42" s="17"/>
      <c r="G42" s="17"/>
      <c r="H42" s="17"/>
      <c r="I42" s="19"/>
      <c r="J42" s="44" t="s">
        <v>34</v>
      </c>
      <c r="K42" s="45"/>
      <c r="L42" s="36"/>
    </row>
    <row r="43" spans="1:12" ht="15.75" thickBot="1" x14ac:dyDescent="0.3">
      <c r="A43" t="s">
        <v>27</v>
      </c>
      <c r="B43" s="32">
        <f>+B33-B41</f>
        <v>0</v>
      </c>
      <c r="C43" s="31">
        <f t="shared" ref="C43:I43" si="10">+C33-C41</f>
        <v>-253.58000000007451</v>
      </c>
      <c r="D43" s="31">
        <f t="shared" si="10"/>
        <v>0</v>
      </c>
      <c r="E43" s="31">
        <f t="shared" si="10"/>
        <v>101116.75</v>
      </c>
      <c r="F43" s="31">
        <f t="shared" si="10"/>
        <v>31739.17</v>
      </c>
      <c r="G43" s="31">
        <f t="shared" si="10"/>
        <v>3044004.8100000005</v>
      </c>
      <c r="H43" s="31">
        <f t="shared" si="10"/>
        <v>-70675.399999999907</v>
      </c>
      <c r="I43" s="34">
        <f t="shared" si="10"/>
        <v>3105931.75</v>
      </c>
      <c r="J43" s="44" t="s">
        <v>34</v>
      </c>
      <c r="K43" s="45"/>
      <c r="L43" s="43">
        <f>L33-L41</f>
        <v>4898416.7199999988</v>
      </c>
    </row>
  </sheetData>
  <pageMargins left="0.7" right="0.7" top="0.75" bottom="0.75" header="0.3" footer="0.3"/>
  <pageSetup paperSize="3" orientation="landscape" verticalDpi="0" r:id="rId1"/>
  <headerFooter>
    <oddHeader>&amp;C&amp;"-,Bold"&amp;14Summary of ESSER and CRF Allocations Through September 15, 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71C808E891F41A7EC7C93D4D65EBC" ma:contentTypeVersion="14" ma:contentTypeDescription="Create a new document." ma:contentTypeScope="" ma:versionID="9fdea20828018484e986e6cafb74399e">
  <xsd:schema xmlns:xsd="http://www.w3.org/2001/XMLSchema" xmlns:xs="http://www.w3.org/2001/XMLSchema" xmlns:p="http://schemas.microsoft.com/office/2006/metadata/properties" xmlns:ns3="db6f2e6d-8739-4c87-8a31-b436c2421abe" targetNamespace="http://schemas.microsoft.com/office/2006/metadata/properties" ma:root="true" ma:fieldsID="78c145dcaf2eedf8c56cfee8371ccf09" ns3:_="">
    <xsd:import namespace="db6f2e6d-8739-4c87-8a31-b436c2421a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f2e6d-8739-4c87-8a31-b436c2421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536E45-9CF4-4622-9CA8-E2970F57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f2e6d-8739-4c87-8a31-b436c2421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E76C10-AB1E-428F-8837-0BAEB81A2D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56736E-E877-4D1F-8940-EE5D7D0A4BE5}">
  <ds:schemaRefs>
    <ds:schemaRef ds:uri="http://purl.org/dc/elements/1.1/"/>
    <ds:schemaRef ds:uri="http://purl.org/dc/dcmitype/"/>
    <ds:schemaRef ds:uri="db6f2e6d-8739-4c87-8a31-b436c2421ab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ESSER as of 8-31-23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Long</dc:creator>
  <cp:lastModifiedBy>Tracy Long</cp:lastModifiedBy>
  <dcterms:created xsi:type="dcterms:W3CDTF">2024-01-30T18:57:54Z</dcterms:created>
  <dcterms:modified xsi:type="dcterms:W3CDTF">2024-01-30T19:01:53Z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0x01010067D71C808E891F41A7EC7C93D4D65EBC</vt:lpwstr>
  </property>
</Properties>
</file>